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ценк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<sst xmlns="http://schemas.openxmlformats.org/spreadsheetml/2006/main" count="104" uniqueCount="79">
  <si>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 xml:space="preserve">Наименование подпрограммы </t>
  </si>
  <si>
    <t>Мероприятия, входящие в план мероприятий программы</t>
  </si>
  <si>
    <t>Всего</t>
  </si>
  <si>
    <t>Федеральный бюджет</t>
  </si>
  <si>
    <t>Областной бюджет</t>
  </si>
  <si>
    <t>Местный бюджет</t>
  </si>
  <si>
    <t>В том числе:</t>
  </si>
  <si>
    <t>Объем финансирования                                                                                     План на 2014 год</t>
  </si>
  <si>
    <t>Объем финансирования                                                                                     Факт на 2014 год</t>
  </si>
  <si>
    <t>"Устойчивое развитие территории Дзержинского сельского поселения на период 2014 - 2016 годов"</t>
  </si>
  <si>
    <t>Обеспечение выплат стимулирующего характера работникам муниципальных учреждений культуры</t>
  </si>
  <si>
    <t xml:space="preserve">Содержание муниципальных учреждений культуры Дзержинского сельского поселения </t>
  </si>
  <si>
    <t xml:space="preserve">Содержание муниципальных  библиотек Дзержинского сельского поселения </t>
  </si>
  <si>
    <t xml:space="preserve">Мероприятия по комплексной компактной застройке и благоустройству сельских поселений </t>
  </si>
  <si>
    <t xml:space="preserve">Развитие сельского хозяйства в ЛО </t>
  </si>
  <si>
    <t xml:space="preserve">Грантовая поддержка местных инициатив граждан, проживающих в сельской местности </t>
  </si>
  <si>
    <t xml:space="preserve">Укрепление материально-технической базы учреждений культуры </t>
  </si>
  <si>
    <t xml:space="preserve">Организация и проведение культурно-массовых мероприятий  мероприятий  </t>
  </si>
  <si>
    <t xml:space="preserve">Организация и проведение мероприятий и спортивных соревнований </t>
  </si>
  <si>
    <t xml:space="preserve">Софинансирование государственной программы Ленинградской области «Развитие сельского хозяйства Ленинградской области» </t>
  </si>
  <si>
    <t xml:space="preserve">На поддержку муниципальных образований ЛО по развитию общественной инфраструктуры муниципального значения в ЛО </t>
  </si>
  <si>
    <t>Обеспечение устойчивого функционирования жилищно-коммунального хозяйства в Дзержинском сельском поселении Лужского муниципального района</t>
  </si>
  <si>
    <t>Развитие культуры, физической культуры и спорта в Дзержинском сельском поселении Лужского муниципального района</t>
  </si>
  <si>
    <t>Обеспечение мероприятий по капитальному ремонту многоквартирных домов</t>
  </si>
  <si>
    <t>Субсидии на обеспечение мероприятий по капитальному ремонту многоквартирных домов</t>
  </si>
  <si>
    <t>Софинансирование работ по капитальному и текщему ремонту внутиридомовых инженерных сетей</t>
  </si>
  <si>
    <t>Софинансирование государственной программы ЛО "Обеспечение устойчивого функционирования и развития коммуналной и инженерной инфраструктуры и повышение энергоэффективности в Ленинградской области"</t>
  </si>
  <si>
    <t>На реализацию мероприятий по подготовке объектов теплоснабжения к отопительному сезону</t>
  </si>
  <si>
    <t>На бюджетные инвестиции в объекты капитального строительства объектов газификации (в том числе проектно-изыскательских работ) собственности муниципальных образований</t>
  </si>
  <si>
    <t>На поддержку ЖКХ, развитие общественной и транспортной инфраструктуры поселений</t>
  </si>
  <si>
    <t>Субсидии на компенсацию выпадающих доходов организациям, предоставляющим населению банные услуги, по тарифам, не обеспечивающимм возмещение издержек</t>
  </si>
  <si>
    <t>Мероприятия по учету и обслуживанию уличного освещения поселения</t>
  </si>
  <si>
    <t xml:space="preserve">Озеленение территории </t>
  </si>
  <si>
    <t>Организация и содержание мест захоронения</t>
  </si>
  <si>
    <t>Прочие мероприятия по благоустройству поселений</t>
  </si>
  <si>
    <t>Организация вывоза бытовых стихийных свалок</t>
  </si>
  <si>
    <t>Реализация проектов местных инициатив граждан, получивших грантовую поддержку</t>
  </si>
  <si>
    <t>Мероприятия по поготовке объектов теплоснабжения к отопительному сезону на территории Дзержинского сельского поселения</t>
  </si>
  <si>
    <t>Развитие автомобильных дорог в Дзержинском сельском поселении Лужского муниципального района</t>
  </si>
  <si>
    <t>Мероприятия по седержанию автомобильных дорог</t>
  </si>
  <si>
    <t>Софинансирование государственной программы ЛО "Развитие автомобильных дорог Ленинградской области"</t>
  </si>
  <si>
    <t>Капитальный ремонт и ремонт дворовых территорий МКД, проездов к дворовым территориям МКД населенных пунктов ЛО</t>
  </si>
  <si>
    <t>Капитальный ремонт и ремонт автомобильных дорог общего пользования местного значения</t>
  </si>
  <si>
    <t>Безопасность Дзержинского сельского поселения Лужского муниципального района</t>
  </si>
  <si>
    <t xml:space="preserve">Мероприятия, направленные на повышение безопасности дорожного движения </t>
  </si>
  <si>
    <t>Укрепление пожарной безопасности на территории поселения</t>
  </si>
  <si>
    <t>ИТОГО по программе</t>
  </si>
  <si>
    <t>Е.В. Науменко</t>
  </si>
  <si>
    <t>Исполнитель:</t>
  </si>
  <si>
    <t xml:space="preserve">О Ц Е Н К А </t>
  </si>
  <si>
    <t>эффективности реализации муниципальной программы</t>
  </si>
  <si>
    <r>
      <rPr>
        <b/>
        <sz val="8"/>
        <color indexed="8"/>
        <rFont val="Times New Roman"/>
        <family val="1"/>
      </rPr>
      <t>за 2014 год</t>
    </r>
    <r>
      <rPr>
        <sz val="8"/>
        <color indexed="8"/>
        <rFont val="Times New Roman"/>
        <family val="1"/>
      </rPr>
      <t xml:space="preserve"> </t>
    </r>
  </si>
  <si>
    <t>%</t>
  </si>
  <si>
    <t>Степень соответствия запланированному уровню затрат и эффективности использования средств местного бюджета и иных источников ресурсного обеспечения муниципальной программы                                                              Уф=Фф/Фп*100%</t>
  </si>
  <si>
    <t>Л.И.Степанова</t>
  </si>
  <si>
    <t>"Устойчивое развитие территории Володарского сельского поселения"</t>
  </si>
  <si>
    <t xml:space="preserve">Развитие культуры, физической культуры и спорта в Дзержинском сельском поселении Лужского муниципального района </t>
  </si>
  <si>
    <t>Прочие мероприятия в области жилищного хозяйства</t>
  </si>
  <si>
    <t xml:space="preserve">Расходы на мероприятия по укреплению пожарной безопасности на территории поселения </t>
  </si>
  <si>
    <t xml:space="preserve">Капитальный ремонт и ремонт автомобильных дорог общего пользования местного значения </t>
  </si>
  <si>
    <t xml:space="preserve">Расходы на прочие мероприятия по благоустройству поселений </t>
  </si>
  <si>
    <t xml:space="preserve">Расходы на мероприятия по учету и обслуживанию уличного освещения поселения </t>
  </si>
  <si>
    <t>Расходы на организация и проведение культурно-массовых мероприятий</t>
  </si>
  <si>
    <t xml:space="preserve">Расходы на содержание муниципальных  библиотек </t>
  </si>
  <si>
    <t xml:space="preserve">Обеспечение выплат стимулирующего характера работникам муниципальных учреждений культуры </t>
  </si>
  <si>
    <t xml:space="preserve">Расходы на содержание муниципальных учреждений культуры </t>
  </si>
  <si>
    <t xml:space="preserve">Расходы на мероприятия по обслуживанию и содержанию автомобильных дорог </t>
  </si>
  <si>
    <t xml:space="preserve">Обеспечение устойчивого функционирования жилищно-коммунального хозяйства в Володарском сельском поселении Лужского муниципального района </t>
  </si>
  <si>
    <t xml:space="preserve">Развитие автомобильных дорог в Володарском сельском поселении Лужского муниципального района </t>
  </si>
  <si>
    <t xml:space="preserve">Безопасность Володарского сельского поселения Лужского муниципального района </t>
  </si>
  <si>
    <t>Проектирование,строительство и реконструкция объектов муниципальной собственности в рамках подпрограммы"Развитие культуры,физической культуры и спорта "</t>
  </si>
  <si>
    <t>Капитальный ремонт и ремонт дворовых территорий многоквартирных домов,проездов к дворовым территориям многоквартирных домов населенных пунктов Ленинградской области в рамках подпрограммы"Развитие автомобильных дорог"</t>
  </si>
  <si>
    <t xml:space="preserve">Расходы на мероприятия по подготовке объектов теплоснабжения к отопительному сезону на территории поселения </t>
  </si>
  <si>
    <r>
      <rPr>
        <b/>
        <sz val="12"/>
        <color indexed="8"/>
        <rFont val="Times New Roman"/>
        <family val="1"/>
      </rPr>
      <t>за полугодие  2017 год</t>
    </r>
    <r>
      <rPr>
        <sz val="12"/>
        <color indexed="8"/>
        <rFont val="Times New Roman"/>
        <family val="1"/>
      </rPr>
      <t xml:space="preserve"> </t>
    </r>
  </si>
  <si>
    <t>На реализацию областного закона от 12 мая 2015 года "42-оз" о содействии развитию иных форм местного самоуправления на части территорий населенных пунктов Лениградской области,являющихся адмтинистративными центрами поселений"</t>
  </si>
  <si>
    <t>На реализацию областного закона от 14 декабря 2012 года "95-оз" о содействии развитию  на частии территорий муниципальных образований Лениградской области иных форм местного самоуправления"</t>
  </si>
  <si>
    <t>На реализацию мероприятий по борьбе с борщевиком Сосносвкого</t>
  </si>
  <si>
    <t xml:space="preserve">СТ Е П Е Н Ь </t>
  </si>
  <si>
    <t>освоения средств  муниципальной программы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</si>
</sst>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top" wrapText="1" shrinkToFit="1"/>
    </xf>
    <xf numFmtId="0" fontId="3" fillId="0" borderId="10" xfId="0" applyFont="1" applyBorder="1" applyAlignment="1">
      <alignment vertical="top" wrapText="1" shrinkToFit="1"/>
    </xf>
    <xf numFmtId="0" fontId="3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164" fontId="3" fillId="0" borderId="10" xfId="0" applyNumberFormat="1" applyFont="1" applyBorder="1" applyAlignment="1">
      <alignment horizontal="center" vertical="center" wrapText="1" shrinkToFit="1"/>
    </xf>
    <xf numFmtId="164" fontId="3" fillId="0" borderId="10" xfId="0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 shrinkToFit="1"/>
    </xf>
    <xf numFmtId="164" fontId="3" fillId="5" borderId="10" xfId="0" applyNumberFormat="1" applyFont="1" applyFill="1" applyBorder="1" applyAlignment="1">
      <alignment horizontal="center" vertical="center" wrapText="1" shrinkToFit="1"/>
    </xf>
    <xf numFmtId="164" fontId="4" fillId="5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164" fontId="2" fillId="20" borderId="10" xfId="0" applyNumberFormat="1" applyFont="1" applyFill="1" applyBorder="1" applyAlignment="1">
      <alignment horizontal="center" vertical="center" wrapText="1" shrinkToFit="1"/>
    </xf>
    <xf numFmtId="0" fontId="1" fillId="20" borderId="10" xfId="0" applyFont="1" applyFill="1" applyBorder="1" applyAlignment="1">
      <alignment horizontal="center" vertical="center" wrapText="1" shrinkToFit="1"/>
    </xf>
    <xf numFmtId="164" fontId="1" fillId="2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6" fillId="20" borderId="10" xfId="0" applyFont="1" applyFill="1" applyBorder="1" applyAlignment="1">
      <alignment horizontal="center" vertical="center" wrapText="1" shrinkToFit="1"/>
    </xf>
    <xf numFmtId="0" fontId="5" fillId="20" borderId="10" xfId="0" applyFont="1" applyFill="1" applyBorder="1" applyAlignment="1">
      <alignment vertical="center" wrapText="1" shrinkToFit="1"/>
    </xf>
    <xf numFmtId="0" fontId="6" fillId="20" borderId="10" xfId="0" applyFont="1" applyFill="1" applyBorder="1" applyAlignment="1">
      <alignment vertical="center" wrapText="1" shrinkToFit="1"/>
    </xf>
    <xf numFmtId="0" fontId="6" fillId="20" borderId="10" xfId="0" applyFont="1" applyFill="1" applyBorder="1" applyAlignment="1">
      <alignment vertical="top" wrapText="1" shrinkToFit="1"/>
    </xf>
    <xf numFmtId="0" fontId="5" fillId="2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2" fillId="20" borderId="1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5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Layout" workbookViewId="0" topLeftCell="A1">
      <selection activeCell="A2" sqref="A2:F2"/>
    </sheetView>
  </sheetViews>
  <sheetFormatPr defaultColWidth="11.8515625" defaultRowHeight="15"/>
  <cols>
    <col min="1" max="1" width="29.8515625" style="1" customWidth="1"/>
    <col min="2" max="2" width="45.7109375" style="1" customWidth="1"/>
    <col min="3" max="3" width="13.28125" style="1" customWidth="1"/>
    <col min="4" max="4" width="14.7109375" style="1" customWidth="1"/>
    <col min="5" max="5" width="13.28125" style="1" customWidth="1"/>
    <col min="6" max="6" width="38.00390625" style="1" customWidth="1"/>
    <col min="7" max="16384" width="11.8515625" style="1" customWidth="1"/>
  </cols>
  <sheetData>
    <row r="1" spans="1:6" ht="15.75">
      <c r="A1" s="42" t="s">
        <v>77</v>
      </c>
      <c r="B1" s="42"/>
      <c r="C1" s="42"/>
      <c r="D1" s="42"/>
      <c r="E1" s="42"/>
      <c r="F1" s="42"/>
    </row>
    <row r="2" spans="1:6" ht="15.75">
      <c r="A2" s="42" t="s">
        <v>78</v>
      </c>
      <c r="B2" s="42"/>
      <c r="C2" s="42"/>
      <c r="D2" s="42"/>
      <c r="E2" s="42"/>
      <c r="F2" s="42"/>
    </row>
    <row r="3" spans="1:6" ht="15.75">
      <c r="A3" s="42" t="s">
        <v>55</v>
      </c>
      <c r="B3" s="42"/>
      <c r="C3" s="42"/>
      <c r="D3" s="42"/>
      <c r="E3" s="42"/>
      <c r="F3" s="42"/>
    </row>
    <row r="4" spans="1:6" ht="15.75">
      <c r="A4" s="43" t="s">
        <v>73</v>
      </c>
      <c r="B4" s="43"/>
      <c r="C4" s="43"/>
      <c r="D4" s="43"/>
      <c r="E4" s="43"/>
      <c r="F4" s="43"/>
    </row>
    <row r="5" ht="15.75">
      <c r="F5" s="4" t="s">
        <v>52</v>
      </c>
    </row>
    <row r="6" spans="1:16" ht="78" customHeight="1">
      <c r="A6" s="41" t="s">
        <v>0</v>
      </c>
      <c r="B6" s="41" t="s">
        <v>1</v>
      </c>
      <c r="C6" s="40" t="s">
        <v>53</v>
      </c>
      <c r="D6" s="40"/>
      <c r="E6" s="40"/>
      <c r="F6" s="40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41"/>
      <c r="B7" s="41"/>
      <c r="C7" s="40" t="s">
        <v>2</v>
      </c>
      <c r="D7" s="40" t="s">
        <v>6</v>
      </c>
      <c r="E7" s="40"/>
      <c r="F7" s="40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46.5" customHeight="1">
      <c r="A8" s="41"/>
      <c r="B8" s="41"/>
      <c r="C8" s="40"/>
      <c r="D8" s="21" t="s">
        <v>3</v>
      </c>
      <c r="E8" s="21" t="s">
        <v>4</v>
      </c>
      <c r="F8" s="25" t="s">
        <v>5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3">
        <v>1</v>
      </c>
      <c r="B9" s="3">
        <v>2</v>
      </c>
      <c r="C9" s="21">
        <v>8</v>
      </c>
      <c r="D9" s="21">
        <v>9</v>
      </c>
      <c r="E9" s="21">
        <v>10</v>
      </c>
      <c r="F9" s="25">
        <v>11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87" customHeight="1">
      <c r="A10" s="31" t="s">
        <v>56</v>
      </c>
      <c r="B10" s="32"/>
      <c r="C10" s="22">
        <v>15.6</v>
      </c>
      <c r="D10" s="22"/>
      <c r="E10" s="22">
        <v>33.9</v>
      </c>
      <c r="F10" s="24">
        <v>15.6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42" customHeight="1">
      <c r="A11" s="33"/>
      <c r="B11" s="27" t="s">
        <v>65</v>
      </c>
      <c r="C11" s="23">
        <v>0</v>
      </c>
      <c r="D11" s="23"/>
      <c r="E11" s="23"/>
      <c r="F11" s="26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58.5" customHeight="1">
      <c r="A12" s="33"/>
      <c r="B12" s="27" t="s">
        <v>64</v>
      </c>
      <c r="C12" s="23">
        <v>33.9</v>
      </c>
      <c r="D12" s="23"/>
      <c r="E12" s="23">
        <v>33.9</v>
      </c>
      <c r="F12" s="26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45" customHeight="1">
      <c r="A13" s="34"/>
      <c r="B13" s="27" t="s">
        <v>63</v>
      </c>
      <c r="C13" s="23">
        <v>38</v>
      </c>
      <c r="D13" s="23"/>
      <c r="E13" s="23"/>
      <c r="F13" s="26">
        <v>38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84.75" customHeight="1">
      <c r="A14" s="34"/>
      <c r="B14" s="27" t="s">
        <v>70</v>
      </c>
      <c r="C14" s="23">
        <v>0</v>
      </c>
      <c r="D14" s="23"/>
      <c r="E14" s="23">
        <v>0</v>
      </c>
      <c r="F14" s="26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33.75" customHeight="1">
      <c r="A15" s="34"/>
      <c r="B15" s="27" t="s">
        <v>62</v>
      </c>
      <c r="C15" s="23">
        <v>0</v>
      </c>
      <c r="D15" s="23"/>
      <c r="E15" s="23"/>
      <c r="F15" s="26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08.75" customHeight="1">
      <c r="A16" s="30" t="s">
        <v>67</v>
      </c>
      <c r="B16" s="28"/>
      <c r="C16" s="22">
        <v>59.5</v>
      </c>
      <c r="D16" s="22"/>
      <c r="E16" s="22">
        <v>0</v>
      </c>
      <c r="F16" s="24">
        <v>59.5</v>
      </c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69" customHeight="1">
      <c r="A17" s="34"/>
      <c r="B17" s="27" t="s">
        <v>72</v>
      </c>
      <c r="C17" s="23">
        <v>33.1</v>
      </c>
      <c r="D17" s="23"/>
      <c r="E17" s="23"/>
      <c r="F17" s="26">
        <v>33.1</v>
      </c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44.25" customHeight="1">
      <c r="A18" s="34"/>
      <c r="B18" s="27" t="s">
        <v>76</v>
      </c>
      <c r="C18" s="23">
        <v>0</v>
      </c>
      <c r="D18" s="23"/>
      <c r="E18" s="23">
        <v>0</v>
      </c>
      <c r="F18" s="26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48.75" customHeight="1">
      <c r="A19" s="34"/>
      <c r="B19" s="27" t="s">
        <v>61</v>
      </c>
      <c r="C19" s="23">
        <v>24</v>
      </c>
      <c r="D19" s="23"/>
      <c r="E19" s="23"/>
      <c r="F19" s="26">
        <v>24</v>
      </c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92.25" customHeight="1">
      <c r="A20" s="34"/>
      <c r="B20" s="27" t="s">
        <v>74</v>
      </c>
      <c r="C20" s="23">
        <v>90.4</v>
      </c>
      <c r="D20" s="23"/>
      <c r="E20" s="23">
        <v>85.9</v>
      </c>
      <c r="F20" s="26">
        <v>88.9</v>
      </c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91.5" customHeight="1">
      <c r="A21" s="34"/>
      <c r="B21" s="27" t="s">
        <v>75</v>
      </c>
      <c r="C21" s="23">
        <v>100</v>
      </c>
      <c r="D21" s="23"/>
      <c r="E21" s="23">
        <v>100</v>
      </c>
      <c r="F21" s="26">
        <v>100</v>
      </c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38.25" customHeight="1">
      <c r="A22" s="34"/>
      <c r="B22" s="27" t="s">
        <v>60</v>
      </c>
      <c r="C22" s="23">
        <v>49.8</v>
      </c>
      <c r="D22" s="23"/>
      <c r="E22" s="23"/>
      <c r="F22" s="26">
        <v>49.8</v>
      </c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52.5" customHeight="1">
      <c r="A23" s="34"/>
      <c r="B23" s="27" t="s">
        <v>57</v>
      </c>
      <c r="C23" s="23">
        <v>0</v>
      </c>
      <c r="D23" s="23"/>
      <c r="E23" s="23">
        <v>0</v>
      </c>
      <c r="F23" s="26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76.5" customHeight="1">
      <c r="A24" s="30" t="s">
        <v>68</v>
      </c>
      <c r="B24" s="29"/>
      <c r="C24" s="22">
        <v>39.4</v>
      </c>
      <c r="D24" s="22"/>
      <c r="E24" s="22">
        <v>0</v>
      </c>
      <c r="F24" s="24">
        <v>39.4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45.75" customHeight="1">
      <c r="A25" s="35"/>
      <c r="B25" s="27" t="s">
        <v>66</v>
      </c>
      <c r="C25" s="23">
        <v>39.4</v>
      </c>
      <c r="D25" s="23"/>
      <c r="E25" s="23"/>
      <c r="F25" s="26">
        <v>39.4</v>
      </c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02" customHeight="1">
      <c r="A26" s="35"/>
      <c r="B26" s="27" t="s">
        <v>71</v>
      </c>
      <c r="C26" s="23">
        <v>0</v>
      </c>
      <c r="D26" s="23"/>
      <c r="E26" s="23">
        <v>0</v>
      </c>
      <c r="F26" s="26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53.25" customHeight="1">
      <c r="A27" s="35"/>
      <c r="B27" s="27" t="s">
        <v>59</v>
      </c>
      <c r="C27" s="23">
        <v>0</v>
      </c>
      <c r="D27" s="23"/>
      <c r="E27" s="23">
        <v>0</v>
      </c>
      <c r="F27" s="26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67.5" customHeight="1">
      <c r="A28" s="30" t="s">
        <v>69</v>
      </c>
      <c r="B28" s="30"/>
      <c r="C28" s="22">
        <v>25.4</v>
      </c>
      <c r="D28" s="22"/>
      <c r="E28" s="22"/>
      <c r="F28" s="24">
        <v>25.4</v>
      </c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52.5" customHeight="1">
      <c r="A29" s="35"/>
      <c r="B29" s="27" t="s">
        <v>58</v>
      </c>
      <c r="C29" s="23">
        <v>25.4</v>
      </c>
      <c r="D29" s="23"/>
      <c r="E29" s="23"/>
      <c r="F29" s="26">
        <v>25.4</v>
      </c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6" ht="15.75">
      <c r="A30" s="36" t="s">
        <v>46</v>
      </c>
      <c r="B30" s="36"/>
      <c r="C30" s="39">
        <v>41.3</v>
      </c>
      <c r="D30" s="39"/>
      <c r="E30" s="39">
        <v>82.5</v>
      </c>
      <c r="F30" s="39">
        <v>31.9</v>
      </c>
    </row>
    <row r="31" spans="1:6" ht="15.75">
      <c r="A31" s="37"/>
      <c r="B31" s="37"/>
      <c r="C31" s="38"/>
      <c r="D31" s="38"/>
      <c r="E31" s="38"/>
      <c r="F31" s="38"/>
    </row>
    <row r="32" spans="1:2" ht="15.75">
      <c r="A32" s="1" t="s">
        <v>48</v>
      </c>
      <c r="B32" s="1" t="s">
        <v>54</v>
      </c>
    </row>
  </sheetData>
  <sheetProtection/>
  <mergeCells count="9">
    <mergeCell ref="A1:F1"/>
    <mergeCell ref="A2:F2"/>
    <mergeCell ref="A3:F3"/>
    <mergeCell ref="A4:F4"/>
    <mergeCell ref="C7:C8"/>
    <mergeCell ref="D7:F7"/>
    <mergeCell ref="A6:A8"/>
    <mergeCell ref="B6:B8"/>
    <mergeCell ref="C6:F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6" r:id="rId1"/>
  <headerFooter alignWithMargins="0"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view="pageLayout" workbookViewId="0" topLeftCell="A1">
      <selection activeCell="F10" sqref="F10"/>
    </sheetView>
  </sheetViews>
  <sheetFormatPr defaultColWidth="11.8515625" defaultRowHeight="15"/>
  <cols>
    <col min="1" max="2" width="11.8515625" style="12" customWidth="1"/>
    <col min="3" max="3" width="8.28125" style="12" customWidth="1"/>
    <col min="4" max="4" width="9.8515625" style="12" customWidth="1"/>
    <col min="5" max="5" width="8.8515625" style="12" customWidth="1"/>
    <col min="6" max="6" width="8.28125" style="12" customWidth="1"/>
    <col min="7" max="7" width="11.8515625" style="12" customWidth="1"/>
    <col min="8" max="8" width="10.00390625" style="12" customWidth="1"/>
    <col min="9" max="9" width="8.7109375" style="12" customWidth="1"/>
    <col min="10" max="10" width="7.421875" style="12" customWidth="1"/>
    <col min="11" max="11" width="8.140625" style="12" customWidth="1"/>
    <col min="12" max="12" width="9.7109375" style="12" customWidth="1"/>
    <col min="13" max="13" width="7.7109375" style="12" customWidth="1"/>
    <col min="14" max="14" width="8.00390625" style="12" customWidth="1"/>
    <col min="15" max="16384" width="11.8515625" style="12" customWidth="1"/>
  </cols>
  <sheetData>
    <row r="1" spans="1:10" ht="11.2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1.25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1.25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1.25">
      <c r="A4" s="47" t="s">
        <v>51</v>
      </c>
      <c r="B4" s="47"/>
      <c r="C4" s="47"/>
      <c r="D4" s="47"/>
      <c r="E4" s="47"/>
      <c r="F4" s="47"/>
      <c r="G4" s="47"/>
      <c r="H4" s="47"/>
      <c r="I4" s="47"/>
      <c r="J4" s="47"/>
    </row>
    <row r="5" spans="10:14" ht="11.25">
      <c r="J5" s="13"/>
      <c r="N5" s="13" t="s">
        <v>52</v>
      </c>
    </row>
    <row r="6" spans="1:24" ht="78" customHeight="1">
      <c r="A6" s="46" t="s">
        <v>0</v>
      </c>
      <c r="B6" s="46" t="s">
        <v>1</v>
      </c>
      <c r="C6" s="46" t="s">
        <v>7</v>
      </c>
      <c r="D6" s="46"/>
      <c r="E6" s="46"/>
      <c r="F6" s="46"/>
      <c r="G6" s="46" t="s">
        <v>8</v>
      </c>
      <c r="H6" s="46"/>
      <c r="I6" s="46"/>
      <c r="J6" s="46"/>
      <c r="K6" s="44" t="s">
        <v>53</v>
      </c>
      <c r="L6" s="44"/>
      <c r="M6" s="44"/>
      <c r="N6" s="4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1.25">
      <c r="A7" s="46"/>
      <c r="B7" s="46"/>
      <c r="C7" s="46" t="s">
        <v>2</v>
      </c>
      <c r="D7" s="46" t="s">
        <v>6</v>
      </c>
      <c r="E7" s="46"/>
      <c r="F7" s="46"/>
      <c r="G7" s="46" t="s">
        <v>2</v>
      </c>
      <c r="H7" s="46" t="s">
        <v>6</v>
      </c>
      <c r="I7" s="46"/>
      <c r="J7" s="46"/>
      <c r="K7" s="44" t="s">
        <v>2</v>
      </c>
      <c r="L7" s="44" t="s">
        <v>6</v>
      </c>
      <c r="M7" s="44"/>
      <c r="N7" s="4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22.5">
      <c r="A8" s="46"/>
      <c r="B8" s="46"/>
      <c r="C8" s="46"/>
      <c r="D8" s="5" t="s">
        <v>3</v>
      </c>
      <c r="E8" s="5" t="s">
        <v>4</v>
      </c>
      <c r="F8" s="5" t="s">
        <v>5</v>
      </c>
      <c r="G8" s="46"/>
      <c r="H8" s="5" t="s">
        <v>3</v>
      </c>
      <c r="I8" s="5" t="s">
        <v>4</v>
      </c>
      <c r="J8" s="5" t="s">
        <v>5</v>
      </c>
      <c r="K8" s="44"/>
      <c r="L8" s="18" t="s">
        <v>3</v>
      </c>
      <c r="M8" s="18" t="s">
        <v>4</v>
      </c>
      <c r="N8" s="18" t="s">
        <v>5</v>
      </c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1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8</v>
      </c>
      <c r="H9" s="5">
        <v>9</v>
      </c>
      <c r="I9" s="5">
        <v>10</v>
      </c>
      <c r="J9" s="5">
        <v>11</v>
      </c>
      <c r="K9" s="18">
        <v>8</v>
      </c>
      <c r="L9" s="18">
        <v>9</v>
      </c>
      <c r="M9" s="18">
        <v>10</v>
      </c>
      <c r="N9" s="18">
        <v>11</v>
      </c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15.5">
      <c r="A10" s="6" t="s">
        <v>22</v>
      </c>
      <c r="B10" s="5"/>
      <c r="C10" s="15">
        <f aca="true" t="shared" si="0" ref="C10:J10">C11+C12+C13+C14+C15+C16+C17+C18+C19+C20+C21</f>
        <v>82458.80000000002</v>
      </c>
      <c r="D10" s="15">
        <f t="shared" si="0"/>
        <v>13706</v>
      </c>
      <c r="E10" s="15">
        <f t="shared" si="0"/>
        <v>63755.600000000006</v>
      </c>
      <c r="F10" s="15">
        <f t="shared" si="0"/>
        <v>4997.2</v>
      </c>
      <c r="G10" s="15">
        <f t="shared" si="0"/>
        <v>42501.6</v>
      </c>
      <c r="H10" s="15">
        <f t="shared" si="0"/>
        <v>13706</v>
      </c>
      <c r="I10" s="15">
        <f t="shared" si="0"/>
        <v>23976.8</v>
      </c>
      <c r="J10" s="15">
        <f t="shared" si="0"/>
        <v>4818.8</v>
      </c>
      <c r="K10" s="20">
        <f>G10/C10*100</f>
        <v>51.54283108655473</v>
      </c>
      <c r="L10" s="20">
        <f>H10/D10*100</f>
        <v>100</v>
      </c>
      <c r="M10" s="20">
        <f>I10/E10*100</f>
        <v>37.6073631179065</v>
      </c>
      <c r="N10" s="20">
        <f>J10/F10*100</f>
        <v>96.43000080044825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78.75">
      <c r="A11" s="7"/>
      <c r="B11" s="8" t="s">
        <v>11</v>
      </c>
      <c r="C11" s="16">
        <f aca="true" t="shared" si="1" ref="C11:C21">D11+E11+F11</f>
        <v>2126.2</v>
      </c>
      <c r="D11" s="16"/>
      <c r="E11" s="16"/>
      <c r="F11" s="16">
        <v>2126.2</v>
      </c>
      <c r="G11" s="16">
        <f aca="true" t="shared" si="2" ref="G11:G21">H11+I11+J11</f>
        <v>2117.6</v>
      </c>
      <c r="H11" s="16"/>
      <c r="I11" s="16"/>
      <c r="J11" s="16">
        <v>2117.6</v>
      </c>
      <c r="K11" s="19">
        <f aca="true" t="shared" si="3" ref="K11:K50">G11/C11*100</f>
        <v>99.59552252845452</v>
      </c>
      <c r="L11" s="19"/>
      <c r="M11" s="19"/>
      <c r="N11" s="19">
        <f aca="true" t="shared" si="4" ref="N11:N50">J11/F11*100</f>
        <v>99.59552252845452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67.5">
      <c r="A12" s="5"/>
      <c r="B12" s="8" t="s">
        <v>12</v>
      </c>
      <c r="C12" s="16">
        <f t="shared" si="1"/>
        <v>995.4</v>
      </c>
      <c r="D12" s="16"/>
      <c r="E12" s="16"/>
      <c r="F12" s="16">
        <v>995.4</v>
      </c>
      <c r="G12" s="16">
        <f t="shared" si="2"/>
        <v>960.2</v>
      </c>
      <c r="H12" s="16"/>
      <c r="I12" s="16"/>
      <c r="J12" s="16">
        <v>960.2</v>
      </c>
      <c r="K12" s="19">
        <f t="shared" si="3"/>
        <v>96.46373317259393</v>
      </c>
      <c r="L12" s="19"/>
      <c r="M12" s="19"/>
      <c r="N12" s="19">
        <f t="shared" si="4"/>
        <v>96.46373317259393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19.25" customHeight="1">
      <c r="A13" s="7"/>
      <c r="B13" s="8" t="s">
        <v>10</v>
      </c>
      <c r="C13" s="16">
        <f t="shared" si="1"/>
        <v>475.8</v>
      </c>
      <c r="D13" s="16"/>
      <c r="E13" s="16">
        <v>475.8</v>
      </c>
      <c r="F13" s="16"/>
      <c r="G13" s="16">
        <f t="shared" si="2"/>
        <v>475.8</v>
      </c>
      <c r="H13" s="16"/>
      <c r="I13" s="16">
        <v>475.8</v>
      </c>
      <c r="J13" s="16"/>
      <c r="K13" s="19">
        <f t="shared" si="3"/>
        <v>100</v>
      </c>
      <c r="L13" s="19"/>
      <c r="M13" s="19">
        <f>I13/E13*100</f>
        <v>100</v>
      </c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98.25" customHeight="1">
      <c r="A14" s="5"/>
      <c r="B14" s="8" t="s">
        <v>13</v>
      </c>
      <c r="C14" s="16">
        <f t="shared" si="1"/>
        <v>61779.8</v>
      </c>
      <c r="D14" s="16"/>
      <c r="E14" s="16">
        <v>61779.8</v>
      </c>
      <c r="F14" s="16"/>
      <c r="G14" s="16">
        <f t="shared" si="2"/>
        <v>22001</v>
      </c>
      <c r="H14" s="16"/>
      <c r="I14" s="16">
        <v>22001</v>
      </c>
      <c r="J14" s="16"/>
      <c r="K14" s="19">
        <f t="shared" si="3"/>
        <v>35.6119637810417</v>
      </c>
      <c r="L14" s="19"/>
      <c r="M14" s="19">
        <f>I14/E14*100</f>
        <v>35.6119637810417</v>
      </c>
      <c r="N14" s="19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33.75">
      <c r="A15" s="5"/>
      <c r="B15" s="8" t="s">
        <v>14</v>
      </c>
      <c r="C15" s="16">
        <f t="shared" si="1"/>
        <v>13706</v>
      </c>
      <c r="D15" s="16">
        <v>13706</v>
      </c>
      <c r="E15" s="16"/>
      <c r="F15" s="16"/>
      <c r="G15" s="16">
        <f t="shared" si="2"/>
        <v>13706</v>
      </c>
      <c r="H15" s="16">
        <v>13706</v>
      </c>
      <c r="I15" s="16"/>
      <c r="J15" s="16"/>
      <c r="K15" s="19">
        <f t="shared" si="3"/>
        <v>100</v>
      </c>
      <c r="L15" s="19">
        <f>H15/D15*100</f>
        <v>100</v>
      </c>
      <c r="M15" s="19"/>
      <c r="N15" s="19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90">
      <c r="A16" s="5"/>
      <c r="B16" s="8" t="s">
        <v>15</v>
      </c>
      <c r="C16" s="16">
        <f t="shared" si="1"/>
        <v>1500</v>
      </c>
      <c r="D16" s="16"/>
      <c r="E16" s="16">
        <v>1500</v>
      </c>
      <c r="F16" s="16"/>
      <c r="G16" s="16">
        <f t="shared" si="2"/>
        <v>1500</v>
      </c>
      <c r="H16" s="16"/>
      <c r="I16" s="16">
        <v>1500</v>
      </c>
      <c r="J16" s="16"/>
      <c r="K16" s="19">
        <f t="shared" si="3"/>
        <v>100</v>
      </c>
      <c r="L16" s="19"/>
      <c r="M16" s="19">
        <f>I16/E16*100</f>
        <v>100</v>
      </c>
      <c r="N16" s="19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67.5">
      <c r="A17" s="5"/>
      <c r="B17" s="8" t="s">
        <v>16</v>
      </c>
      <c r="C17" s="16">
        <f t="shared" si="1"/>
        <v>250</v>
      </c>
      <c r="D17" s="16"/>
      <c r="E17" s="16"/>
      <c r="F17" s="16">
        <v>250</v>
      </c>
      <c r="G17" s="16">
        <f t="shared" si="2"/>
        <v>250</v>
      </c>
      <c r="H17" s="16"/>
      <c r="I17" s="16"/>
      <c r="J17" s="16">
        <v>250</v>
      </c>
      <c r="K17" s="19">
        <f t="shared" si="3"/>
        <v>100</v>
      </c>
      <c r="L17" s="19"/>
      <c r="M17" s="19"/>
      <c r="N17" s="19">
        <f t="shared" si="4"/>
        <v>100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93" customHeight="1">
      <c r="A18" s="5"/>
      <c r="B18" s="8" t="s">
        <v>17</v>
      </c>
      <c r="C18" s="16">
        <f t="shared" si="1"/>
        <v>253.5</v>
      </c>
      <c r="D18" s="16"/>
      <c r="E18" s="16"/>
      <c r="F18" s="16">
        <v>253.5</v>
      </c>
      <c r="G18" s="16">
        <f t="shared" si="2"/>
        <v>245.8</v>
      </c>
      <c r="H18" s="16"/>
      <c r="I18" s="16"/>
      <c r="J18" s="16">
        <v>245.8</v>
      </c>
      <c r="K18" s="19">
        <f t="shared" si="3"/>
        <v>96.96252465483235</v>
      </c>
      <c r="L18" s="19"/>
      <c r="M18" s="19"/>
      <c r="N18" s="19">
        <f t="shared" si="4"/>
        <v>96.96252465483235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02.75" customHeight="1">
      <c r="A19" s="5"/>
      <c r="B19" s="8" t="s">
        <v>18</v>
      </c>
      <c r="C19" s="16">
        <f t="shared" si="1"/>
        <v>50.1</v>
      </c>
      <c r="D19" s="16"/>
      <c r="E19" s="16"/>
      <c r="F19" s="16">
        <v>50.1</v>
      </c>
      <c r="G19" s="16">
        <f t="shared" si="2"/>
        <v>50.1</v>
      </c>
      <c r="H19" s="16"/>
      <c r="I19" s="16"/>
      <c r="J19" s="16">
        <v>50.1</v>
      </c>
      <c r="K19" s="19">
        <f t="shared" si="3"/>
        <v>100</v>
      </c>
      <c r="L19" s="19"/>
      <c r="M19" s="19"/>
      <c r="N19" s="19">
        <f t="shared" si="4"/>
        <v>100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33.5" customHeight="1">
      <c r="A20" s="5"/>
      <c r="B20" s="8" t="s">
        <v>19</v>
      </c>
      <c r="C20" s="16">
        <f t="shared" si="1"/>
        <v>1062</v>
      </c>
      <c r="D20" s="16"/>
      <c r="E20" s="16"/>
      <c r="F20" s="16">
        <v>1062</v>
      </c>
      <c r="G20" s="16">
        <f t="shared" si="2"/>
        <v>935.1</v>
      </c>
      <c r="H20" s="16"/>
      <c r="I20" s="16"/>
      <c r="J20" s="16">
        <v>935.1</v>
      </c>
      <c r="K20" s="19">
        <f t="shared" si="3"/>
        <v>88.05084745762713</v>
      </c>
      <c r="L20" s="19"/>
      <c r="M20" s="19"/>
      <c r="N20" s="19">
        <f t="shared" si="4"/>
        <v>88.05084745762713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41" customHeight="1">
      <c r="A21" s="5"/>
      <c r="B21" s="8" t="s">
        <v>20</v>
      </c>
      <c r="C21" s="16">
        <f t="shared" si="1"/>
        <v>260</v>
      </c>
      <c r="D21" s="16"/>
      <c r="E21" s="16"/>
      <c r="F21" s="16">
        <v>260</v>
      </c>
      <c r="G21" s="16">
        <f t="shared" si="2"/>
        <v>260</v>
      </c>
      <c r="H21" s="16"/>
      <c r="I21" s="16"/>
      <c r="J21" s="16">
        <v>260</v>
      </c>
      <c r="K21" s="19">
        <f t="shared" si="3"/>
        <v>100</v>
      </c>
      <c r="L21" s="19"/>
      <c r="M21" s="19"/>
      <c r="N21" s="19">
        <f t="shared" si="4"/>
        <v>100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203.25" customHeight="1">
      <c r="A22" s="9" t="s">
        <v>21</v>
      </c>
      <c r="B22" s="10"/>
      <c r="C22" s="15">
        <f>C23+C24+C25+C26+C27+C28+C29+C30+C31+C32+C34+C35+C36+C37+C38+C39+C40+C41+C33</f>
        <v>48223.899999999994</v>
      </c>
      <c r="D22" s="15">
        <f>D23+D24+D25+D26+D27+D28+D29+D30+D31+D32+D34+D35+D36+D37+D38+D39+D40+D41</f>
        <v>8400</v>
      </c>
      <c r="E22" s="15">
        <f>E23+E24+E25+E26+E27+E28+E29+E30+E31+E32+E34+E35+E36+E37+E38+E39+E40+E41</f>
        <v>32486.800000000003</v>
      </c>
      <c r="F22" s="15">
        <f>F23+F24+F25+F26+F27+F28+F29+F30+F31+F32+F34+F35+F36+F37+F38+F39+F40+F41</f>
        <v>6891.700000000001</v>
      </c>
      <c r="G22" s="15">
        <f>G23+G24+G25+G26+G27+G28+G29+G30+G31+G32+G34+G35+G36+G37+G38+G39+G40+G41+G33</f>
        <v>47240.19999999999</v>
      </c>
      <c r="H22" s="15">
        <f>H23+H24+H25+H26+H27+H28+H29+H30+H31+H32+H34+H35+H36+H37+H38+H39+H40+H41</f>
        <v>8400</v>
      </c>
      <c r="I22" s="15">
        <f>I23+I24+I25+I26+I27+I28+I29+I30+I31+I32+I34+I35+I36+I37+I38+I39+I40+I41</f>
        <v>31586.800000000003</v>
      </c>
      <c r="J22" s="15">
        <f>J23+J24+J25+J26+J27+J28+J29+J30+J31+J32+J34+J35+J36+J37+J38+J39+J40+J41</f>
        <v>6808</v>
      </c>
      <c r="K22" s="19">
        <f t="shared" si="3"/>
        <v>97.96014009650816</v>
      </c>
      <c r="L22" s="19">
        <f>H22/D22*100</f>
        <v>100</v>
      </c>
      <c r="M22" s="19">
        <f>I22/E22*100</f>
        <v>97.22964404004088</v>
      </c>
      <c r="N22" s="19">
        <f t="shared" si="4"/>
        <v>98.78549559615189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05" customHeight="1">
      <c r="A23" s="5"/>
      <c r="B23" s="8" t="s">
        <v>23</v>
      </c>
      <c r="C23" s="16">
        <f>D23+E23+F23</f>
        <v>140.2</v>
      </c>
      <c r="D23" s="16"/>
      <c r="E23" s="16"/>
      <c r="F23" s="16">
        <v>140.2</v>
      </c>
      <c r="G23" s="16">
        <f aca="true" t="shared" si="5" ref="G23:G41">H23+I23+J23</f>
        <v>140.1</v>
      </c>
      <c r="H23" s="16"/>
      <c r="I23" s="16"/>
      <c r="J23" s="16">
        <v>140.1</v>
      </c>
      <c r="K23" s="19">
        <f t="shared" si="3"/>
        <v>99.92867332382312</v>
      </c>
      <c r="L23" s="19"/>
      <c r="M23" s="19"/>
      <c r="N23" s="19">
        <f t="shared" si="4"/>
        <v>99.92867332382312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16.25" customHeight="1">
      <c r="A24" s="5"/>
      <c r="B24" s="8" t="s">
        <v>24</v>
      </c>
      <c r="C24" s="16">
        <f aca="true" t="shared" si="6" ref="C24:C34">D24+E24+F24</f>
        <v>312.8</v>
      </c>
      <c r="D24" s="16"/>
      <c r="E24" s="16"/>
      <c r="F24" s="16">
        <v>312.8</v>
      </c>
      <c r="G24" s="16">
        <f t="shared" si="5"/>
        <v>312.8</v>
      </c>
      <c r="H24" s="16"/>
      <c r="I24" s="16"/>
      <c r="J24" s="16">
        <v>312.8</v>
      </c>
      <c r="K24" s="19">
        <f t="shared" si="3"/>
        <v>100</v>
      </c>
      <c r="L24" s="19"/>
      <c r="M24" s="19"/>
      <c r="N24" s="19">
        <f t="shared" si="4"/>
        <v>100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49.5" customHeight="1">
      <c r="A25" s="5"/>
      <c r="B25" s="8" t="s">
        <v>14</v>
      </c>
      <c r="C25" s="16">
        <f t="shared" si="6"/>
        <v>8400</v>
      </c>
      <c r="D25" s="16">
        <v>8400</v>
      </c>
      <c r="E25" s="16"/>
      <c r="F25" s="16"/>
      <c r="G25" s="16">
        <f t="shared" si="5"/>
        <v>8400</v>
      </c>
      <c r="H25" s="16">
        <v>8400</v>
      </c>
      <c r="I25" s="16"/>
      <c r="J25" s="16"/>
      <c r="K25" s="19">
        <f t="shared" si="3"/>
        <v>100</v>
      </c>
      <c r="L25" s="19">
        <f>H25/D25*100</f>
        <v>100</v>
      </c>
      <c r="M25" s="19"/>
      <c r="N25" s="19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20" customHeight="1">
      <c r="A26" s="5"/>
      <c r="B26" s="8" t="s">
        <v>13</v>
      </c>
      <c r="C26" s="16">
        <f t="shared" si="6"/>
        <v>7227.7</v>
      </c>
      <c r="D26" s="16"/>
      <c r="E26" s="16">
        <v>7227.7</v>
      </c>
      <c r="F26" s="16"/>
      <c r="G26" s="16">
        <f t="shared" si="5"/>
        <v>7227.7</v>
      </c>
      <c r="H26" s="16"/>
      <c r="I26" s="16">
        <v>7227.7</v>
      </c>
      <c r="J26" s="16"/>
      <c r="K26" s="19">
        <f t="shared" si="3"/>
        <v>100</v>
      </c>
      <c r="L26" s="19"/>
      <c r="M26" s="19">
        <f>I26/E26*100</f>
        <v>100</v>
      </c>
      <c r="N26" s="19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07.25" customHeight="1">
      <c r="A27" s="5"/>
      <c r="B27" s="8" t="s">
        <v>25</v>
      </c>
      <c r="C27" s="16">
        <f t="shared" si="6"/>
        <v>82.5</v>
      </c>
      <c r="D27" s="16"/>
      <c r="E27" s="16"/>
      <c r="F27" s="16">
        <v>82.5</v>
      </c>
      <c r="G27" s="16">
        <f t="shared" si="5"/>
        <v>82.5</v>
      </c>
      <c r="H27" s="16"/>
      <c r="I27" s="16"/>
      <c r="J27" s="16">
        <v>82.5</v>
      </c>
      <c r="K27" s="19">
        <f t="shared" si="3"/>
        <v>100</v>
      </c>
      <c r="L27" s="19"/>
      <c r="M27" s="19"/>
      <c r="N27" s="19">
        <f t="shared" si="4"/>
        <v>100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236.25" customHeight="1">
      <c r="A28" s="5"/>
      <c r="B28" s="8" t="s">
        <v>26</v>
      </c>
      <c r="C28" s="16">
        <f t="shared" si="6"/>
        <v>344.8</v>
      </c>
      <c r="D28" s="16"/>
      <c r="E28" s="16"/>
      <c r="F28" s="16">
        <v>344.8</v>
      </c>
      <c r="G28" s="16">
        <f t="shared" si="5"/>
        <v>343.6</v>
      </c>
      <c r="H28" s="16"/>
      <c r="I28" s="16"/>
      <c r="J28" s="16">
        <v>343.6</v>
      </c>
      <c r="K28" s="19">
        <f t="shared" si="3"/>
        <v>99.65197215777263</v>
      </c>
      <c r="L28" s="19"/>
      <c r="M28" s="19"/>
      <c r="N28" s="19">
        <f t="shared" si="4"/>
        <v>99.65197215777263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17" customHeight="1">
      <c r="A29" s="5"/>
      <c r="B29" s="8" t="s">
        <v>27</v>
      </c>
      <c r="C29" s="16">
        <f t="shared" si="6"/>
        <v>1200</v>
      </c>
      <c r="D29" s="16"/>
      <c r="E29" s="16">
        <v>1200</v>
      </c>
      <c r="F29" s="16"/>
      <c r="G29" s="16">
        <f t="shared" si="5"/>
        <v>1200</v>
      </c>
      <c r="H29" s="16"/>
      <c r="I29" s="16">
        <v>1200</v>
      </c>
      <c r="J29" s="16"/>
      <c r="K29" s="19">
        <f t="shared" si="3"/>
        <v>100</v>
      </c>
      <c r="L29" s="19"/>
      <c r="M29" s="19">
        <f>I29/E29*100</f>
        <v>100</v>
      </c>
      <c r="N29" s="19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219.75" customHeight="1">
      <c r="A30" s="5"/>
      <c r="B30" s="8" t="s">
        <v>28</v>
      </c>
      <c r="C30" s="16">
        <f t="shared" si="6"/>
        <v>15814.2</v>
      </c>
      <c r="D30" s="16"/>
      <c r="E30" s="16">
        <v>15814.2</v>
      </c>
      <c r="F30" s="16"/>
      <c r="G30" s="16">
        <f t="shared" si="5"/>
        <v>15814.2</v>
      </c>
      <c r="H30" s="16"/>
      <c r="I30" s="16">
        <v>15814.2</v>
      </c>
      <c r="J30" s="16"/>
      <c r="K30" s="19">
        <f t="shared" si="3"/>
        <v>100</v>
      </c>
      <c r="L30" s="19"/>
      <c r="M30" s="19">
        <f>I30/E30*100</f>
        <v>100</v>
      </c>
      <c r="N30" s="19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26.75" customHeight="1">
      <c r="A31" s="5"/>
      <c r="B31" s="8" t="s">
        <v>29</v>
      </c>
      <c r="C31" s="16">
        <f t="shared" si="6"/>
        <v>9252</v>
      </c>
      <c r="D31" s="16"/>
      <c r="E31" s="16">
        <v>7600</v>
      </c>
      <c r="F31" s="16">
        <v>1652</v>
      </c>
      <c r="G31" s="16">
        <f t="shared" si="5"/>
        <v>8352</v>
      </c>
      <c r="H31" s="16"/>
      <c r="I31" s="16">
        <v>6700</v>
      </c>
      <c r="J31" s="16">
        <v>1652</v>
      </c>
      <c r="K31" s="19">
        <f t="shared" si="3"/>
        <v>90.27237354085604</v>
      </c>
      <c r="L31" s="19"/>
      <c r="M31" s="19">
        <f>I31/E31*100</f>
        <v>88.1578947368421</v>
      </c>
      <c r="N31" s="19">
        <f t="shared" si="4"/>
        <v>100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35" customHeight="1">
      <c r="A32" s="5"/>
      <c r="B32" s="8" t="s">
        <v>19</v>
      </c>
      <c r="C32" s="16">
        <f t="shared" si="6"/>
        <v>830.1</v>
      </c>
      <c r="D32" s="16"/>
      <c r="E32" s="16"/>
      <c r="F32" s="16">
        <v>830.1</v>
      </c>
      <c r="G32" s="16">
        <f t="shared" si="5"/>
        <v>750.1</v>
      </c>
      <c r="H32" s="16"/>
      <c r="I32" s="16"/>
      <c r="J32" s="16">
        <v>750.1</v>
      </c>
      <c r="K32" s="19">
        <f t="shared" si="3"/>
        <v>90.36260691482954</v>
      </c>
      <c r="L32" s="19"/>
      <c r="M32" s="19"/>
      <c r="N32" s="19">
        <f t="shared" si="4"/>
        <v>90.36260691482954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35" customHeight="1">
      <c r="A33" s="5"/>
      <c r="B33" s="8" t="s">
        <v>37</v>
      </c>
      <c r="C33" s="16">
        <f t="shared" si="6"/>
        <v>445.4</v>
      </c>
      <c r="D33" s="16"/>
      <c r="E33" s="16"/>
      <c r="F33" s="16">
        <v>445.4</v>
      </c>
      <c r="G33" s="16">
        <f t="shared" si="5"/>
        <v>445.4</v>
      </c>
      <c r="H33" s="16"/>
      <c r="I33" s="16"/>
      <c r="J33" s="16">
        <v>445.4</v>
      </c>
      <c r="K33" s="19">
        <f t="shared" si="3"/>
        <v>100</v>
      </c>
      <c r="L33" s="19"/>
      <c r="M33" s="19"/>
      <c r="N33" s="19">
        <f t="shared" si="4"/>
        <v>100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96.5" customHeight="1">
      <c r="A34" s="5"/>
      <c r="B34" s="8" t="s">
        <v>30</v>
      </c>
      <c r="C34" s="16">
        <f t="shared" si="6"/>
        <v>430</v>
      </c>
      <c r="D34" s="16"/>
      <c r="E34" s="16"/>
      <c r="F34" s="16">
        <v>430</v>
      </c>
      <c r="G34" s="16">
        <f t="shared" si="5"/>
        <v>430</v>
      </c>
      <c r="H34" s="16"/>
      <c r="I34" s="16"/>
      <c r="J34" s="16">
        <v>430</v>
      </c>
      <c r="K34" s="19">
        <f t="shared" si="3"/>
        <v>100</v>
      </c>
      <c r="L34" s="19"/>
      <c r="M34" s="19"/>
      <c r="N34" s="19">
        <f t="shared" si="4"/>
        <v>100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96" customHeight="1">
      <c r="A35" s="5"/>
      <c r="B35" s="8" t="s">
        <v>31</v>
      </c>
      <c r="C35" s="16">
        <f aca="true" t="shared" si="7" ref="C35:C41">D35+E35+F35</f>
        <v>1232.1</v>
      </c>
      <c r="D35" s="16"/>
      <c r="E35" s="16"/>
      <c r="F35" s="16">
        <v>1232.1</v>
      </c>
      <c r="G35" s="16">
        <f t="shared" si="5"/>
        <v>1232.1</v>
      </c>
      <c r="H35" s="16"/>
      <c r="I35" s="16"/>
      <c r="J35" s="16">
        <v>1232.1</v>
      </c>
      <c r="K35" s="19">
        <f t="shared" si="3"/>
        <v>100</v>
      </c>
      <c r="L35" s="19"/>
      <c r="M35" s="19"/>
      <c r="N35" s="19">
        <f t="shared" si="4"/>
        <v>100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54" customHeight="1">
      <c r="A36" s="5"/>
      <c r="B36" s="8" t="s">
        <v>32</v>
      </c>
      <c r="C36" s="16">
        <f t="shared" si="7"/>
        <v>12.6</v>
      </c>
      <c r="D36" s="16"/>
      <c r="E36" s="16"/>
      <c r="F36" s="16">
        <v>12.6</v>
      </c>
      <c r="G36" s="16">
        <f t="shared" si="5"/>
        <v>12.6</v>
      </c>
      <c r="H36" s="16"/>
      <c r="I36" s="16"/>
      <c r="J36" s="16">
        <v>12.6</v>
      </c>
      <c r="K36" s="19">
        <f t="shared" si="3"/>
        <v>100</v>
      </c>
      <c r="L36" s="19"/>
      <c r="M36" s="19"/>
      <c r="N36" s="19">
        <f t="shared" si="4"/>
        <v>100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14" ht="59.25" customHeight="1">
      <c r="A37" s="5"/>
      <c r="B37" s="8" t="s">
        <v>33</v>
      </c>
      <c r="C37" s="16">
        <f t="shared" si="7"/>
        <v>3.7</v>
      </c>
      <c r="D37" s="16"/>
      <c r="E37" s="16"/>
      <c r="F37" s="16">
        <v>3.7</v>
      </c>
      <c r="G37" s="16">
        <f t="shared" si="5"/>
        <v>3.7</v>
      </c>
      <c r="H37" s="16"/>
      <c r="I37" s="16"/>
      <c r="J37" s="16">
        <v>3.7</v>
      </c>
      <c r="K37" s="19">
        <f t="shared" si="3"/>
        <v>100</v>
      </c>
      <c r="L37" s="19"/>
      <c r="M37" s="19"/>
      <c r="N37" s="19">
        <f t="shared" si="4"/>
        <v>100</v>
      </c>
    </row>
    <row r="38" spans="1:14" ht="56.25">
      <c r="A38" s="5"/>
      <c r="B38" s="8" t="s">
        <v>34</v>
      </c>
      <c r="C38" s="16">
        <f t="shared" si="7"/>
        <v>1452.9</v>
      </c>
      <c r="D38" s="16"/>
      <c r="E38" s="16"/>
      <c r="F38" s="16">
        <v>1452.9</v>
      </c>
      <c r="G38" s="16">
        <f t="shared" si="5"/>
        <v>1450.8</v>
      </c>
      <c r="H38" s="16"/>
      <c r="I38" s="16"/>
      <c r="J38" s="16">
        <v>1450.8</v>
      </c>
      <c r="K38" s="19">
        <f t="shared" si="3"/>
        <v>99.85546149081146</v>
      </c>
      <c r="L38" s="19"/>
      <c r="M38" s="19"/>
      <c r="N38" s="19">
        <f t="shared" si="4"/>
        <v>99.85546149081146</v>
      </c>
    </row>
    <row r="39" spans="1:14" ht="58.5" customHeight="1">
      <c r="A39" s="5"/>
      <c r="B39" s="8" t="s">
        <v>35</v>
      </c>
      <c r="C39" s="16">
        <f t="shared" si="7"/>
        <v>158</v>
      </c>
      <c r="D39" s="16"/>
      <c r="E39" s="16"/>
      <c r="F39" s="16">
        <v>158</v>
      </c>
      <c r="G39" s="16">
        <f t="shared" si="5"/>
        <v>158</v>
      </c>
      <c r="H39" s="16"/>
      <c r="I39" s="16"/>
      <c r="J39" s="16">
        <v>158</v>
      </c>
      <c r="K39" s="19">
        <f t="shared" si="3"/>
        <v>100</v>
      </c>
      <c r="L39" s="19"/>
      <c r="M39" s="19"/>
      <c r="N39" s="19">
        <f t="shared" si="4"/>
        <v>100</v>
      </c>
    </row>
    <row r="40" spans="1:14" ht="138.75" customHeight="1">
      <c r="A40" s="5"/>
      <c r="B40" s="8" t="s">
        <v>20</v>
      </c>
      <c r="C40" s="16">
        <f t="shared" si="7"/>
        <v>240</v>
      </c>
      <c r="D40" s="16"/>
      <c r="E40" s="16"/>
      <c r="F40" s="16">
        <v>240</v>
      </c>
      <c r="G40" s="16">
        <f t="shared" si="5"/>
        <v>239.7</v>
      </c>
      <c r="H40" s="16"/>
      <c r="I40" s="16"/>
      <c r="J40" s="16">
        <v>239.7</v>
      </c>
      <c r="K40" s="19">
        <f t="shared" si="3"/>
        <v>99.87499999999999</v>
      </c>
      <c r="L40" s="19"/>
      <c r="M40" s="19"/>
      <c r="N40" s="19">
        <f t="shared" si="4"/>
        <v>99.87499999999999</v>
      </c>
    </row>
    <row r="41" spans="1:14" ht="90">
      <c r="A41" s="5"/>
      <c r="B41" s="8" t="s">
        <v>36</v>
      </c>
      <c r="C41" s="16">
        <f t="shared" si="7"/>
        <v>644.9</v>
      </c>
      <c r="D41" s="16"/>
      <c r="E41" s="16">
        <v>644.9</v>
      </c>
      <c r="F41" s="16"/>
      <c r="G41" s="16">
        <f t="shared" si="5"/>
        <v>644.9</v>
      </c>
      <c r="H41" s="16"/>
      <c r="I41" s="16">
        <v>644.9</v>
      </c>
      <c r="J41" s="16"/>
      <c r="K41" s="19">
        <f t="shared" si="3"/>
        <v>100</v>
      </c>
      <c r="L41" s="19"/>
      <c r="M41" s="19">
        <f>I41/E41*100</f>
        <v>100</v>
      </c>
      <c r="N41" s="19"/>
    </row>
    <row r="42" spans="1:14" ht="154.5" customHeight="1">
      <c r="A42" s="9" t="s">
        <v>38</v>
      </c>
      <c r="B42" s="8"/>
      <c r="C42" s="15">
        <f aca="true" t="shared" si="8" ref="C42:J42">C43+C44+C45+C46</f>
        <v>2399.4</v>
      </c>
      <c r="D42" s="15">
        <f t="shared" si="8"/>
        <v>0</v>
      </c>
      <c r="E42" s="15">
        <f t="shared" si="8"/>
        <v>934.5</v>
      </c>
      <c r="F42" s="15">
        <f t="shared" si="8"/>
        <v>1464.9</v>
      </c>
      <c r="G42" s="15">
        <f t="shared" si="8"/>
        <v>2235</v>
      </c>
      <c r="H42" s="15">
        <f t="shared" si="8"/>
        <v>0</v>
      </c>
      <c r="I42" s="15">
        <f t="shared" si="8"/>
        <v>934.5</v>
      </c>
      <c r="J42" s="15">
        <f t="shared" si="8"/>
        <v>1300.5</v>
      </c>
      <c r="K42" s="19">
        <f t="shared" si="3"/>
        <v>93.14828707176794</v>
      </c>
      <c r="L42" s="19"/>
      <c r="M42" s="19">
        <f>I42/E42*100</f>
        <v>100</v>
      </c>
      <c r="N42" s="19">
        <f t="shared" si="4"/>
        <v>88.77739094818759</v>
      </c>
    </row>
    <row r="43" spans="1:14" ht="91.5" customHeight="1">
      <c r="A43" s="11"/>
      <c r="B43" s="8" t="s">
        <v>39</v>
      </c>
      <c r="C43" s="16">
        <f>D43+E43+F43</f>
        <v>697.7</v>
      </c>
      <c r="D43" s="17"/>
      <c r="E43" s="17"/>
      <c r="F43" s="17">
        <v>697.7</v>
      </c>
      <c r="G43" s="16">
        <f>H43+I43+J43</f>
        <v>533.3</v>
      </c>
      <c r="H43" s="17"/>
      <c r="I43" s="17"/>
      <c r="J43" s="17">
        <v>533.3</v>
      </c>
      <c r="K43" s="19">
        <f t="shared" si="3"/>
        <v>76.43686398165399</v>
      </c>
      <c r="L43" s="19"/>
      <c r="M43" s="19"/>
      <c r="N43" s="19">
        <f t="shared" si="4"/>
        <v>76.43686398165399</v>
      </c>
    </row>
    <row r="44" spans="1:14" ht="134.25" customHeight="1">
      <c r="A44" s="11"/>
      <c r="B44" s="8" t="s">
        <v>40</v>
      </c>
      <c r="C44" s="16">
        <f>D44+E44+F44</f>
        <v>767.2</v>
      </c>
      <c r="D44" s="17"/>
      <c r="E44" s="17"/>
      <c r="F44" s="17">
        <v>767.2</v>
      </c>
      <c r="G44" s="16">
        <f>H44+I44+J44</f>
        <v>767.2</v>
      </c>
      <c r="H44" s="17"/>
      <c r="I44" s="17"/>
      <c r="J44" s="17">
        <v>767.2</v>
      </c>
      <c r="K44" s="19">
        <f t="shared" si="3"/>
        <v>100</v>
      </c>
      <c r="L44" s="19"/>
      <c r="M44" s="19"/>
      <c r="N44" s="19">
        <f t="shared" si="4"/>
        <v>100</v>
      </c>
    </row>
    <row r="45" spans="1:14" ht="123.75">
      <c r="A45" s="11"/>
      <c r="B45" s="8" t="s">
        <v>41</v>
      </c>
      <c r="C45" s="16">
        <f>D45+E45+F45</f>
        <v>434.1</v>
      </c>
      <c r="D45" s="17"/>
      <c r="E45" s="17">
        <v>434.1</v>
      </c>
      <c r="F45" s="17"/>
      <c r="G45" s="16">
        <f>H45+I45+J45</f>
        <v>434.1</v>
      </c>
      <c r="H45" s="17"/>
      <c r="I45" s="17">
        <v>434.1</v>
      </c>
      <c r="J45" s="17"/>
      <c r="K45" s="19">
        <f t="shared" si="3"/>
        <v>100</v>
      </c>
      <c r="L45" s="19"/>
      <c r="M45" s="19">
        <f>I45/E45*100</f>
        <v>100</v>
      </c>
      <c r="N45" s="19"/>
    </row>
    <row r="46" spans="1:14" ht="90">
      <c r="A46" s="11"/>
      <c r="B46" s="8" t="s">
        <v>42</v>
      </c>
      <c r="C46" s="16">
        <f>D46+E46+F46</f>
        <v>500.4</v>
      </c>
      <c r="D46" s="17"/>
      <c r="E46" s="17">
        <v>500.4</v>
      </c>
      <c r="F46" s="17"/>
      <c r="G46" s="16">
        <f>H46+I46+J46</f>
        <v>500.4</v>
      </c>
      <c r="H46" s="17"/>
      <c r="I46" s="17">
        <v>500.4</v>
      </c>
      <c r="J46" s="17"/>
      <c r="K46" s="19">
        <f t="shared" si="3"/>
        <v>100</v>
      </c>
      <c r="L46" s="19"/>
      <c r="M46" s="19">
        <f>I46/E46*100</f>
        <v>100</v>
      </c>
      <c r="N46" s="19"/>
    </row>
    <row r="47" spans="1:14" ht="121.5" customHeight="1">
      <c r="A47" s="9" t="s">
        <v>43</v>
      </c>
      <c r="B47" s="9"/>
      <c r="C47" s="15">
        <f aca="true" t="shared" si="9" ref="C47:J47">C48+C49</f>
        <v>54.400000000000006</v>
      </c>
      <c r="D47" s="15">
        <f t="shared" si="9"/>
        <v>0</v>
      </c>
      <c r="E47" s="15">
        <f t="shared" si="9"/>
        <v>0</v>
      </c>
      <c r="F47" s="15">
        <f t="shared" si="9"/>
        <v>54.400000000000006</v>
      </c>
      <c r="G47" s="15">
        <f t="shared" si="9"/>
        <v>54.3</v>
      </c>
      <c r="H47" s="15">
        <f t="shared" si="9"/>
        <v>0</v>
      </c>
      <c r="I47" s="15">
        <f t="shared" si="9"/>
        <v>0</v>
      </c>
      <c r="J47" s="15">
        <f t="shared" si="9"/>
        <v>54.3</v>
      </c>
      <c r="K47" s="19">
        <f t="shared" si="3"/>
        <v>99.81617647058823</v>
      </c>
      <c r="L47" s="19"/>
      <c r="M47" s="19"/>
      <c r="N47" s="19">
        <f t="shared" si="4"/>
        <v>99.81617647058823</v>
      </c>
    </row>
    <row r="48" spans="1:14" ht="117.75" customHeight="1">
      <c r="A48" s="11"/>
      <c r="B48" s="8" t="s">
        <v>44</v>
      </c>
      <c r="C48" s="16">
        <f>D48+E48+F48</f>
        <v>9.8</v>
      </c>
      <c r="D48" s="17"/>
      <c r="E48" s="17"/>
      <c r="F48" s="17">
        <v>9.8</v>
      </c>
      <c r="G48" s="16">
        <f>H48+I48+J48</f>
        <v>9.8</v>
      </c>
      <c r="H48" s="17"/>
      <c r="I48" s="17"/>
      <c r="J48" s="17">
        <v>9.8</v>
      </c>
      <c r="K48" s="19">
        <f t="shared" si="3"/>
        <v>100</v>
      </c>
      <c r="L48" s="19"/>
      <c r="M48" s="19"/>
      <c r="N48" s="19">
        <f t="shared" si="4"/>
        <v>100</v>
      </c>
    </row>
    <row r="49" spans="1:14" ht="56.25">
      <c r="A49" s="11"/>
      <c r="B49" s="8" t="s">
        <v>45</v>
      </c>
      <c r="C49" s="16">
        <f>D49+E49+F49</f>
        <v>44.6</v>
      </c>
      <c r="D49" s="17"/>
      <c r="E49" s="17"/>
      <c r="F49" s="17">
        <v>44.6</v>
      </c>
      <c r="G49" s="16">
        <f>H49+I49+J49</f>
        <v>44.5</v>
      </c>
      <c r="H49" s="17"/>
      <c r="I49" s="17"/>
      <c r="J49" s="17">
        <v>44.5</v>
      </c>
      <c r="K49" s="19">
        <f t="shared" si="3"/>
        <v>99.77578475336323</v>
      </c>
      <c r="L49" s="19"/>
      <c r="M49" s="19"/>
      <c r="N49" s="19">
        <f t="shared" si="4"/>
        <v>99.77578475336323</v>
      </c>
    </row>
    <row r="50" spans="1:14" ht="31.5" customHeight="1">
      <c r="A50" s="9" t="s">
        <v>46</v>
      </c>
      <c r="B50" s="9"/>
      <c r="C50" s="15">
        <f aca="true" t="shared" si="10" ref="C50:J50">C10+C22+C42+C47</f>
        <v>133136.5</v>
      </c>
      <c r="D50" s="15">
        <f t="shared" si="10"/>
        <v>22106</v>
      </c>
      <c r="E50" s="15">
        <f t="shared" si="10"/>
        <v>97176.90000000001</v>
      </c>
      <c r="F50" s="15">
        <f t="shared" si="10"/>
        <v>13408.2</v>
      </c>
      <c r="G50" s="15">
        <f t="shared" si="10"/>
        <v>92031.09999999999</v>
      </c>
      <c r="H50" s="15">
        <f t="shared" si="10"/>
        <v>22106</v>
      </c>
      <c r="I50" s="15">
        <f t="shared" si="10"/>
        <v>56498.100000000006</v>
      </c>
      <c r="J50" s="15">
        <f t="shared" si="10"/>
        <v>12981.599999999999</v>
      </c>
      <c r="K50" s="19">
        <f t="shared" si="3"/>
        <v>69.12537132942505</v>
      </c>
      <c r="L50" s="19">
        <f>H50/D50*100</f>
        <v>100</v>
      </c>
      <c r="M50" s="19">
        <f>I50/E50*100</f>
        <v>58.13943437174884</v>
      </c>
      <c r="N50" s="19">
        <f t="shared" si="4"/>
        <v>96.81836488119208</v>
      </c>
    </row>
    <row r="58" spans="1:2" ht="11.25">
      <c r="A58" s="12" t="s">
        <v>48</v>
      </c>
      <c r="B58" s="12" t="s">
        <v>47</v>
      </c>
    </row>
  </sheetData>
  <sheetProtection/>
  <mergeCells count="15">
    <mergeCell ref="H7:J7"/>
    <mergeCell ref="A6:A8"/>
    <mergeCell ref="B6:B8"/>
    <mergeCell ref="A3:J3"/>
    <mergeCell ref="A4:J4"/>
    <mergeCell ref="K6:N6"/>
    <mergeCell ref="K7:K8"/>
    <mergeCell ref="L7:N7"/>
    <mergeCell ref="A1:J1"/>
    <mergeCell ref="A2:J2"/>
    <mergeCell ref="D7:F7"/>
    <mergeCell ref="C7:C8"/>
    <mergeCell ref="C6:F6"/>
    <mergeCell ref="G6:J6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2017-09-07T13:14:48Z</cp:lastPrinted>
  <dcterms:created xsi:type="dcterms:W3CDTF">2006-09-16T00:00:00Z</dcterms:created>
  <dcterms:modified xsi:type="dcterms:W3CDTF">2017-09-07T13:17:45Z</dcterms:modified>
  <cp:category/>
  <cp:version/>
  <cp:contentType/>
  <cp:contentStatus/>
</cp:coreProperties>
</file>